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hit-my.sharepoint.com/personal/gabriel_fuentes_nhh_no/Documents/Lectures/ENE431_2025/L11/"/>
    </mc:Choice>
  </mc:AlternateContent>
  <xr:revisionPtr revIDLastSave="35" documentId="8_{22D4DDED-5B75-4ACB-B03D-0B4E0248D4F9}" xr6:coauthVersionLast="47" xr6:coauthVersionMax="47" xr10:uidLastSave="{9290D872-7815-46A6-9B5D-DAA7E62A870C}"/>
  <bookViews>
    <workbookView xWindow="-108" yWindow="-108" windowWidth="23256" windowHeight="12456" xr2:uid="{94422FDA-D31F-4326-9FD7-432600CB7D42}"/>
  </bookViews>
  <sheets>
    <sheet name="HFO" sheetId="1" r:id="rId1"/>
    <sheet name="e-ammon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G12" i="2" s="1"/>
  <c r="C12" i="2"/>
  <c r="D11" i="2"/>
  <c r="G11" i="2" s="1"/>
  <c r="C11" i="2"/>
  <c r="D10" i="2"/>
  <c r="G10" i="2" s="1"/>
  <c r="C10" i="2"/>
  <c r="D9" i="2"/>
  <c r="G9" i="2" s="1"/>
  <c r="C9" i="2"/>
  <c r="D8" i="2"/>
  <c r="G8" i="2" s="1"/>
  <c r="C8" i="2"/>
  <c r="D7" i="2"/>
  <c r="G7" i="2" s="1"/>
  <c r="C7" i="2"/>
  <c r="D6" i="2"/>
  <c r="G6" i="2" s="1"/>
  <c r="C6" i="2"/>
  <c r="G5" i="2"/>
  <c r="D5" i="2"/>
  <c r="C5" i="2"/>
  <c r="D4" i="2"/>
  <c r="G4" i="2" s="1"/>
  <c r="C4" i="2"/>
  <c r="D3" i="2"/>
  <c r="G3" i="2" s="1"/>
  <c r="C3" i="2"/>
  <c r="E2" i="2"/>
  <c r="D2" i="2"/>
  <c r="C2" i="2"/>
  <c r="E2" i="1"/>
  <c r="D3" i="1"/>
  <c r="G3" i="1" s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2" i="1"/>
  <c r="G2" i="1" s="1"/>
  <c r="C12" i="1"/>
  <c r="C11" i="1"/>
  <c r="C10" i="1"/>
  <c r="C9" i="1"/>
  <c r="C8" i="1"/>
  <c r="C7" i="1"/>
  <c r="C6" i="1"/>
  <c r="C5" i="1"/>
  <c r="C4" i="1"/>
  <c r="C3" i="1"/>
  <c r="C2" i="1"/>
  <c r="G2" i="2" l="1"/>
  <c r="L7" i="2" s="1"/>
  <c r="L7" i="1"/>
</calcChain>
</file>

<file path=xl/sharedStrings.xml><?xml version="1.0" encoding="utf-8"?>
<sst xmlns="http://schemas.openxmlformats.org/spreadsheetml/2006/main" count="32" uniqueCount="15">
  <si>
    <t>Freight income</t>
  </si>
  <si>
    <t>Fuel cost</t>
  </si>
  <si>
    <t>Carbon cost</t>
  </si>
  <si>
    <t>Retrofit cost</t>
  </si>
  <si>
    <t>Annual Fuel Use</t>
  </si>
  <si>
    <t>Discount rate</t>
  </si>
  <si>
    <t>Fuel price</t>
  </si>
  <si>
    <t>Retrofit CAPEX</t>
  </si>
  <si>
    <t>Freight earnings</t>
  </si>
  <si>
    <t>NPV</t>
  </si>
  <si>
    <t>PV</t>
  </si>
  <si>
    <t>tonnes</t>
  </si>
  <si>
    <t>percent</t>
  </si>
  <si>
    <t>$/tonnes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</si>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</sst>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B053-6B66-4540-BD41-95179DF553F7}">
  <dimension ref="A1:M13"/>
  <sheetViews>
    <sheetView tabSelected="1" workbookViewId="0">
      <selection activeCell="D24" sqref="D24"/>
    </sheetView>
  </sheetViews>
  <sheetFormatPr defaultRowHeight="14.4" x14ac:dyDescent="0.3"/>
  <cols>
    <col min="2" max="2" width="8.33203125" customWidth="1"/>
    <col min="3" max="3" width="15.88671875" customWidth="1"/>
    <col min="4" max="4" width="13.109375" bestFit="1" customWidth="1"/>
    <col min="5" max="5" width="13.77734375" customWidth="1"/>
    <col min="6" max="7" width="13.109375" bestFit="1" customWidth="1"/>
    <col min="11" max="11" width="13.88671875" bestFit="1" customWidth="1"/>
    <col min="12" max="12" width="14.21875" bestFit="1" customWidth="1"/>
  </cols>
  <sheetData>
    <row r="1" spans="1:13" x14ac:dyDescent="0.3">
      <c r="C1" t="s">
        <v>0</v>
      </c>
      <c r="D1" t="s">
        <v>1</v>
      </c>
      <c r="E1" t="s">
        <v>3</v>
      </c>
      <c r="F1" t="s">
        <v>2</v>
      </c>
      <c r="G1" t="s">
        <v>10</v>
      </c>
      <c r="K1" t="s">
        <v>4</v>
      </c>
      <c r="L1" s="1">
        <v>6585</v>
      </c>
      <c r="M1" t="s">
        <v>11</v>
      </c>
    </row>
    <row r="2" spans="1:13" x14ac:dyDescent="0.3">
      <c r="A2">
        <v>2025</v>
      </c>
      <c r="B2">
        <v>0</v>
      </c>
      <c r="C2" s="1">
        <f>L$5</f>
        <v>6600000</v>
      </c>
      <c r="D2" s="1">
        <f>L$1*L$3</f>
        <v>3621750</v>
      </c>
      <c r="E2" s="1">
        <f>L4</f>
        <v>0</v>
      </c>
      <c r="F2" s="1">
        <v>0</v>
      </c>
      <c r="G2" s="1">
        <f>(C2-D2-E2-F2) /(1+$L$2)^$B2</f>
        <v>2978250</v>
      </c>
      <c r="H2" s="1"/>
      <c r="I2" s="1"/>
      <c r="J2" s="1"/>
      <c r="K2" s="1" t="s">
        <v>5</v>
      </c>
      <c r="L2" s="1">
        <v>0.05</v>
      </c>
      <c r="M2" t="s">
        <v>12</v>
      </c>
    </row>
    <row r="3" spans="1:13" x14ac:dyDescent="0.3">
      <c r="A3">
        <v>2026</v>
      </c>
      <c r="B3">
        <v>1</v>
      </c>
      <c r="C3" s="1">
        <f t="shared" ref="C3:C12" si="0">L$5</f>
        <v>6600000</v>
      </c>
      <c r="D3" s="1">
        <f t="shared" ref="D3:D12" si="1">L$1*L$3</f>
        <v>3621750</v>
      </c>
      <c r="E3" s="1">
        <v>0</v>
      </c>
      <c r="F3" s="1">
        <v>0</v>
      </c>
      <c r="G3" s="1">
        <f t="shared" ref="G3:G12" si="2">(C3-D3-E3-F3) /(1+$L$2)^$B3</f>
        <v>2836428.5714285714</v>
      </c>
      <c r="H3" s="1"/>
      <c r="I3" s="1"/>
      <c r="J3" s="1"/>
      <c r="K3" s="1" t="s">
        <v>6</v>
      </c>
      <c r="L3" s="1">
        <v>550</v>
      </c>
      <c r="M3" t="s">
        <v>13</v>
      </c>
    </row>
    <row r="4" spans="1:13" x14ac:dyDescent="0.3">
      <c r="A4">
        <v>2027</v>
      </c>
      <c r="B4">
        <v>2</v>
      </c>
      <c r="C4" s="1">
        <f t="shared" si="0"/>
        <v>6600000</v>
      </c>
      <c r="D4" s="1">
        <f t="shared" si="1"/>
        <v>3621750</v>
      </c>
      <c r="E4" s="1">
        <v>0</v>
      </c>
      <c r="F4" s="1">
        <v>0</v>
      </c>
      <c r="G4" s="1">
        <f t="shared" si="2"/>
        <v>2701360.5442176871</v>
      </c>
      <c r="H4" s="1"/>
      <c r="I4" s="1"/>
      <c r="J4" s="1"/>
      <c r="K4" s="1" t="s">
        <v>7</v>
      </c>
      <c r="L4" s="1">
        <v>0</v>
      </c>
      <c r="M4" t="s">
        <v>14</v>
      </c>
    </row>
    <row r="5" spans="1:13" x14ac:dyDescent="0.3">
      <c r="A5">
        <v>2028</v>
      </c>
      <c r="B5">
        <v>3</v>
      </c>
      <c r="C5" s="1">
        <f t="shared" si="0"/>
        <v>6600000</v>
      </c>
      <c r="D5" s="1">
        <f t="shared" si="1"/>
        <v>3621750</v>
      </c>
      <c r="E5" s="1">
        <v>0</v>
      </c>
      <c r="F5" s="1">
        <v>474379.84</v>
      </c>
      <c r="G5" s="1">
        <f t="shared" si="2"/>
        <v>2162937.1860490227</v>
      </c>
      <c r="H5" s="1"/>
      <c r="I5" s="1"/>
      <c r="J5" s="1"/>
      <c r="K5" s="1" t="s">
        <v>8</v>
      </c>
      <c r="L5" s="1">
        <v>6600000</v>
      </c>
      <c r="M5" t="s">
        <v>14</v>
      </c>
    </row>
    <row r="6" spans="1:13" x14ac:dyDescent="0.3">
      <c r="A6">
        <v>2029</v>
      </c>
      <c r="B6">
        <v>4</v>
      </c>
      <c r="C6" s="1">
        <f t="shared" si="0"/>
        <v>6600000</v>
      </c>
      <c r="D6" s="1">
        <f t="shared" si="1"/>
        <v>3621750</v>
      </c>
      <c r="E6" s="1">
        <v>0</v>
      </c>
      <c r="F6" s="1">
        <v>665820.81000000006</v>
      </c>
      <c r="G6" s="1">
        <f t="shared" si="2"/>
        <v>1902441.2173939871</v>
      </c>
      <c r="H6" s="1"/>
      <c r="I6" s="1"/>
      <c r="J6" s="1"/>
      <c r="K6" s="1"/>
      <c r="L6" s="1"/>
    </row>
    <row r="7" spans="1:13" x14ac:dyDescent="0.3">
      <c r="A7">
        <v>2030</v>
      </c>
      <c r="B7">
        <v>5</v>
      </c>
      <c r="C7" s="1">
        <f t="shared" si="0"/>
        <v>6600000</v>
      </c>
      <c r="D7" s="1">
        <f t="shared" si="1"/>
        <v>3621750</v>
      </c>
      <c r="E7" s="1">
        <v>0</v>
      </c>
      <c r="F7" s="1">
        <v>857261.77</v>
      </c>
      <c r="G7" s="1">
        <f t="shared" si="2"/>
        <v>1661849.7769766222</v>
      </c>
      <c r="H7" s="1"/>
      <c r="I7" s="1"/>
      <c r="J7" s="1"/>
      <c r="K7" s="1" t="s">
        <v>9</v>
      </c>
      <c r="L7" s="1">
        <f>SUM(G2:G12)</f>
        <v>17291324.827564709</v>
      </c>
    </row>
    <row r="8" spans="1:13" x14ac:dyDescent="0.3">
      <c r="A8">
        <v>2031</v>
      </c>
      <c r="B8">
        <v>6</v>
      </c>
      <c r="C8" s="1">
        <f t="shared" si="0"/>
        <v>6600000</v>
      </c>
      <c r="D8" s="1">
        <f t="shared" si="1"/>
        <v>3621750</v>
      </c>
      <c r="E8" s="1">
        <v>0</v>
      </c>
      <c r="F8" s="1">
        <v>1278431.8899999999</v>
      </c>
      <c r="G8" s="1">
        <f t="shared" si="2"/>
        <v>1268430.4451637729</v>
      </c>
      <c r="H8" s="1"/>
      <c r="I8" s="1"/>
      <c r="J8" s="1"/>
      <c r="K8" s="1"/>
      <c r="L8" s="1"/>
    </row>
    <row r="9" spans="1:13" x14ac:dyDescent="0.3">
      <c r="A9">
        <v>2032</v>
      </c>
      <c r="B9">
        <v>7</v>
      </c>
      <c r="C9" s="1">
        <f t="shared" si="0"/>
        <v>6600000</v>
      </c>
      <c r="D9" s="1">
        <f t="shared" si="1"/>
        <v>3621750</v>
      </c>
      <c r="E9" s="1">
        <v>0</v>
      </c>
      <c r="F9" s="1">
        <v>1699602.01</v>
      </c>
      <c r="G9" s="1">
        <f t="shared" si="2"/>
        <v>908711.25430140621</v>
      </c>
      <c r="H9" s="1"/>
      <c r="I9" s="1"/>
      <c r="J9" s="1"/>
      <c r="K9" s="1"/>
      <c r="L9" s="1"/>
    </row>
    <row r="10" spans="1:13" x14ac:dyDescent="0.3">
      <c r="A10">
        <v>2033</v>
      </c>
      <c r="B10">
        <v>8</v>
      </c>
      <c r="C10" s="1">
        <f t="shared" si="0"/>
        <v>6600000</v>
      </c>
      <c r="D10" s="1">
        <f t="shared" si="1"/>
        <v>3621750</v>
      </c>
      <c r="E10" s="1">
        <v>0</v>
      </c>
      <c r="F10" s="1">
        <v>2120772.13</v>
      </c>
      <c r="G10" s="1">
        <f t="shared" si="2"/>
        <v>580374.77448451763</v>
      </c>
      <c r="H10" s="1"/>
      <c r="I10" s="1"/>
      <c r="J10" s="1"/>
      <c r="K10" s="1"/>
      <c r="L10" s="1"/>
    </row>
    <row r="11" spans="1:13" x14ac:dyDescent="0.3">
      <c r="A11">
        <v>2034</v>
      </c>
      <c r="B11">
        <v>9</v>
      </c>
      <c r="C11" s="1">
        <f t="shared" si="0"/>
        <v>6600000</v>
      </c>
      <c r="D11" s="1">
        <f t="shared" si="1"/>
        <v>3621750</v>
      </c>
      <c r="E11" s="1">
        <v>0</v>
      </c>
      <c r="F11" s="1">
        <v>2541942.25</v>
      </c>
      <c r="G11" s="1">
        <f t="shared" si="2"/>
        <v>281247.86586492567</v>
      </c>
      <c r="H11" s="1"/>
      <c r="I11" s="1"/>
      <c r="J11" s="1"/>
      <c r="K11" s="1"/>
      <c r="L11" s="1"/>
    </row>
    <row r="12" spans="1:13" x14ac:dyDescent="0.3">
      <c r="A12">
        <v>2035</v>
      </c>
      <c r="B12">
        <v>10</v>
      </c>
      <c r="C12" s="1">
        <f t="shared" si="0"/>
        <v>6600000</v>
      </c>
      <c r="D12" s="1">
        <f t="shared" si="1"/>
        <v>3621750</v>
      </c>
      <c r="E12" s="1">
        <v>0</v>
      </c>
      <c r="F12" s="1">
        <v>2963112.37</v>
      </c>
      <c r="G12" s="1">
        <f t="shared" si="2"/>
        <v>9293.1916841961356</v>
      </c>
      <c r="H12" s="1"/>
      <c r="I12" s="1"/>
      <c r="J12" s="1"/>
      <c r="K12" s="1"/>
      <c r="L12" s="1"/>
    </row>
    <row r="13" spans="1:13" x14ac:dyDescent="0.3"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EAD-3336-479D-B542-643E1319EA15}">
  <dimension ref="A1:M13"/>
  <sheetViews>
    <sheetView workbookViewId="0">
      <selection activeCell="E2" sqref="E2"/>
    </sheetView>
  </sheetViews>
  <sheetFormatPr defaultRowHeight="14.4" x14ac:dyDescent="0.3"/>
  <cols>
    <col min="2" max="2" width="8.33203125" customWidth="1"/>
    <col min="3" max="3" width="15.88671875" customWidth="1"/>
    <col min="4" max="4" width="14.109375" bestFit="1" customWidth="1"/>
    <col min="5" max="5" width="13.77734375" customWidth="1"/>
    <col min="6" max="6" width="13.109375" bestFit="1" customWidth="1"/>
    <col min="7" max="7" width="14.109375" bestFit="1" customWidth="1"/>
    <col min="11" max="11" width="13.88671875" bestFit="1" customWidth="1"/>
    <col min="12" max="12" width="14.21875" bestFit="1" customWidth="1"/>
  </cols>
  <sheetData>
    <row r="1" spans="1:13" x14ac:dyDescent="0.3">
      <c r="C1" t="s">
        <v>0</v>
      </c>
      <c r="D1" t="s">
        <v>1</v>
      </c>
      <c r="E1" t="s">
        <v>3</v>
      </c>
      <c r="F1" t="s">
        <v>2</v>
      </c>
      <c r="G1" t="s">
        <v>10</v>
      </c>
      <c r="K1" t="s">
        <v>4</v>
      </c>
      <c r="L1" s="1">
        <v>14516</v>
      </c>
      <c r="M1" t="s">
        <v>11</v>
      </c>
    </row>
    <row r="2" spans="1:13" x14ac:dyDescent="0.3">
      <c r="A2">
        <v>2025</v>
      </c>
      <c r="B2">
        <v>0</v>
      </c>
      <c r="C2" s="1">
        <f>L$5</f>
        <v>6600000</v>
      </c>
      <c r="D2" s="1">
        <f>L$1*L$3</f>
        <v>13064400</v>
      </c>
      <c r="E2" s="1">
        <f>L4</f>
        <v>15000000</v>
      </c>
      <c r="F2" s="1">
        <v>0</v>
      </c>
      <c r="G2" s="1">
        <f>(C2-D2-E2-F2) /(1+$L$2)^$B2</f>
        <v>-21464400</v>
      </c>
      <c r="H2" s="1"/>
      <c r="I2" s="1"/>
      <c r="J2" s="1"/>
      <c r="K2" s="1" t="s">
        <v>5</v>
      </c>
      <c r="L2" s="1">
        <v>0.05</v>
      </c>
      <c r="M2" t="s">
        <v>12</v>
      </c>
    </row>
    <row r="3" spans="1:13" x14ac:dyDescent="0.3">
      <c r="A3">
        <v>2026</v>
      </c>
      <c r="B3">
        <v>1</v>
      </c>
      <c r="C3" s="1">
        <f t="shared" ref="C3:C12" si="0">L$5</f>
        <v>6600000</v>
      </c>
      <c r="D3" s="1">
        <f t="shared" ref="D3:D12" si="1">L$1*L$3</f>
        <v>13064400</v>
      </c>
      <c r="E3" s="1">
        <v>0</v>
      </c>
      <c r="F3" s="1">
        <v>0</v>
      </c>
      <c r="G3" s="1">
        <f t="shared" ref="G3:G12" si="2">(C3-D3-E3-F3) /(1+$L$2)^$B3</f>
        <v>-6156571.4285714282</v>
      </c>
      <c r="H3" s="1"/>
      <c r="I3" s="1"/>
      <c r="J3" s="1"/>
      <c r="K3" s="1" t="s">
        <v>6</v>
      </c>
      <c r="L3" s="1">
        <v>900</v>
      </c>
      <c r="M3" t="s">
        <v>13</v>
      </c>
    </row>
    <row r="4" spans="1:13" x14ac:dyDescent="0.3">
      <c r="A4">
        <v>2027</v>
      </c>
      <c r="B4">
        <v>2</v>
      </c>
      <c r="C4" s="1">
        <f t="shared" si="0"/>
        <v>6600000</v>
      </c>
      <c r="D4" s="1">
        <f t="shared" si="1"/>
        <v>13064400</v>
      </c>
      <c r="E4" s="1">
        <v>0</v>
      </c>
      <c r="F4" s="1">
        <v>0</v>
      </c>
      <c r="G4" s="1">
        <f t="shared" si="2"/>
        <v>-5863401.3605442178</v>
      </c>
      <c r="H4" s="1"/>
      <c r="I4" s="1"/>
      <c r="J4" s="1"/>
      <c r="K4" s="1" t="s">
        <v>7</v>
      </c>
      <c r="L4" s="1">
        <v>15000000</v>
      </c>
      <c r="M4" t="s">
        <v>14</v>
      </c>
    </row>
    <row r="5" spans="1:13" x14ac:dyDescent="0.3">
      <c r="A5">
        <v>2028</v>
      </c>
      <c r="B5">
        <v>3</v>
      </c>
      <c r="C5" s="1">
        <f t="shared" si="0"/>
        <v>6600000</v>
      </c>
      <c r="D5" s="1">
        <f t="shared" si="1"/>
        <v>13064400</v>
      </c>
      <c r="E5" s="1">
        <v>0</v>
      </c>
      <c r="F5" s="1">
        <v>-7637373.5099999998</v>
      </c>
      <c r="G5" s="1">
        <f t="shared" si="2"/>
        <v>1013258.620019436</v>
      </c>
      <c r="H5" s="1"/>
      <c r="I5" s="1"/>
      <c r="J5" s="1"/>
      <c r="K5" s="1" t="s">
        <v>8</v>
      </c>
      <c r="L5" s="1">
        <v>6600000</v>
      </c>
      <c r="M5" t="s">
        <v>14</v>
      </c>
    </row>
    <row r="6" spans="1:13" x14ac:dyDescent="0.3">
      <c r="A6">
        <v>2029</v>
      </c>
      <c r="B6">
        <v>4</v>
      </c>
      <c r="C6" s="1">
        <f t="shared" si="0"/>
        <v>6600000</v>
      </c>
      <c r="D6" s="1">
        <f t="shared" si="1"/>
        <v>13064400</v>
      </c>
      <c r="E6" s="1">
        <v>0</v>
      </c>
      <c r="F6" s="1">
        <v>-7445923.6100000003</v>
      </c>
      <c r="G6" s="1">
        <f t="shared" si="2"/>
        <v>807501.90301366232</v>
      </c>
      <c r="H6" s="1"/>
      <c r="I6" s="1"/>
      <c r="J6" s="1"/>
      <c r="K6" s="1"/>
      <c r="L6" s="1"/>
    </row>
    <row r="7" spans="1:13" x14ac:dyDescent="0.3">
      <c r="A7">
        <v>2030</v>
      </c>
      <c r="B7">
        <v>5</v>
      </c>
      <c r="C7" s="1">
        <f t="shared" si="0"/>
        <v>6600000</v>
      </c>
      <c r="D7" s="1">
        <f t="shared" si="1"/>
        <v>13064400</v>
      </c>
      <c r="E7" s="1">
        <v>0</v>
      </c>
      <c r="F7" s="1">
        <v>-7254473.7199999997</v>
      </c>
      <c r="G7" s="1">
        <f t="shared" si="2"/>
        <v>619043.43305907445</v>
      </c>
      <c r="H7" s="1"/>
      <c r="I7" s="1"/>
      <c r="J7" s="1"/>
      <c r="K7" s="1" t="s">
        <v>9</v>
      </c>
      <c r="L7" s="1">
        <f>SUM(G2:G12)</f>
        <v>-32511510.594436046</v>
      </c>
    </row>
    <row r="8" spans="1:13" x14ac:dyDescent="0.3">
      <c r="A8">
        <v>2031</v>
      </c>
      <c r="B8">
        <v>6</v>
      </c>
      <c r="C8" s="1">
        <f t="shared" si="0"/>
        <v>6600000</v>
      </c>
      <c r="D8" s="1">
        <f t="shared" si="1"/>
        <v>13064400</v>
      </c>
      <c r="E8" s="1">
        <v>0</v>
      </c>
      <c r="F8" s="1">
        <v>-6833283.9400000004</v>
      </c>
      <c r="G8" s="1">
        <f t="shared" si="2"/>
        <v>275266.87559998228</v>
      </c>
      <c r="H8" s="1"/>
      <c r="I8" s="1"/>
      <c r="J8" s="1"/>
      <c r="K8" s="1"/>
      <c r="L8" s="1"/>
    </row>
    <row r="9" spans="1:13" x14ac:dyDescent="0.3">
      <c r="A9">
        <v>2032</v>
      </c>
      <c r="B9">
        <v>7</v>
      </c>
      <c r="C9" s="1">
        <f t="shared" si="0"/>
        <v>6600000</v>
      </c>
      <c r="D9" s="1">
        <f t="shared" si="1"/>
        <v>13064400</v>
      </c>
      <c r="E9" s="1">
        <v>0</v>
      </c>
      <c r="F9" s="1">
        <v>-6412094.1600000001</v>
      </c>
      <c r="G9" s="1">
        <f t="shared" si="2"/>
        <v>-37172.783944773204</v>
      </c>
      <c r="H9" s="1"/>
      <c r="I9" s="1"/>
      <c r="J9" s="1"/>
      <c r="K9" s="1"/>
      <c r="L9" s="1"/>
    </row>
    <row r="10" spans="1:13" x14ac:dyDescent="0.3">
      <c r="A10">
        <v>2033</v>
      </c>
      <c r="B10">
        <v>8</v>
      </c>
      <c r="C10" s="1">
        <f t="shared" si="0"/>
        <v>6600000</v>
      </c>
      <c r="D10" s="1">
        <f t="shared" si="1"/>
        <v>13064400</v>
      </c>
      <c r="E10" s="1">
        <v>0</v>
      </c>
      <c r="F10" s="1">
        <v>-5990904.3899999997</v>
      </c>
      <c r="G10" s="1">
        <f t="shared" si="2"/>
        <v>-320480.4665957843</v>
      </c>
      <c r="H10" s="1"/>
      <c r="I10" s="1"/>
      <c r="J10" s="1"/>
      <c r="K10" s="1"/>
      <c r="L10" s="1"/>
    </row>
    <row r="11" spans="1:13" x14ac:dyDescent="0.3">
      <c r="A11">
        <v>2034</v>
      </c>
      <c r="B11">
        <v>9</v>
      </c>
      <c r="C11" s="1">
        <f t="shared" si="0"/>
        <v>6600000</v>
      </c>
      <c r="D11" s="1">
        <f t="shared" si="1"/>
        <v>13064400</v>
      </c>
      <c r="E11" s="1">
        <v>0</v>
      </c>
      <c r="F11" s="1">
        <v>-5569714.6100000003</v>
      </c>
      <c r="G11" s="1">
        <f t="shared" si="2"/>
        <v>-576722.17960379703</v>
      </c>
      <c r="H11" s="1"/>
      <c r="I11" s="1"/>
      <c r="J11" s="1"/>
      <c r="K11" s="1"/>
      <c r="L11" s="1"/>
    </row>
    <row r="12" spans="1:13" x14ac:dyDescent="0.3">
      <c r="A12">
        <v>2035</v>
      </c>
      <c r="B12">
        <v>10</v>
      </c>
      <c r="C12" s="1">
        <f t="shared" si="0"/>
        <v>6600000</v>
      </c>
      <c r="D12" s="1">
        <f t="shared" si="1"/>
        <v>13064400</v>
      </c>
      <c r="E12" s="1">
        <v>0</v>
      </c>
      <c r="F12" s="1">
        <v>-5148524.83</v>
      </c>
      <c r="G12" s="1">
        <f t="shared" si="2"/>
        <v>-807833.20686819975</v>
      </c>
      <c r="H12" s="1"/>
      <c r="I12" s="1"/>
      <c r="J12" s="1"/>
      <c r="K12" s="1"/>
      <c r="L12" s="1"/>
    </row>
    <row r="13" spans="1:13" x14ac:dyDescent="0.3"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HFO</vt:lpstr>
      <vt:lpstr>e-ammonia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Moises Fuentes</dc:creator>
  <cp:lastModifiedBy>Gabriel Moises Fuentes</cp:lastModifiedBy>
  <dcterms:created xsi:type="dcterms:W3CDTF">2025-09-28T19:05:17Z</dcterms:created>
  <dcterms:modified xsi:type="dcterms:W3CDTF">2025-09-28T19:37:15Z</dcterms:modified>
</cp:coreProperties>
</file>